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shboard" sheetId="1" r:id="rId1"/>
    <sheet name="Vendas" sheetId="2" r:id="rId2"/>
    <sheet name="Clientes" sheetId="3" r:id="rId3"/>
    <sheet name="Financeiro" sheetId="4" r:id="rId4"/>
    <sheet name="Config" sheetId="5" r:id="rId5"/>
  </sheets>
  <definedNames>
    <definedName name="_xlnm._FilterDatabase" localSheetId="2" hidden="1">Clientes!$A$1:$G$200</definedName>
    <definedName name="_xlnm._FilterDatabase" localSheetId="3" hidden="1">Financeiro!$A$1:$H$200</definedName>
    <definedName name="_xlnm._FilterDatabase" localSheetId="1" hidden="1">Vendas!$A$1:$J$200</definedName>
  </definedNames>
  <calcPr calcId="124519" fullCalcOnLoad="1"/>
</workbook>
</file>

<file path=xl/sharedStrings.xml><?xml version="1.0" encoding="utf-8"?>
<sst xmlns="http://schemas.openxmlformats.org/spreadsheetml/2006/main" count="126" uniqueCount="98">
  <si>
    <t>FLUNEXT ERP LITE</t>
  </si>
  <si>
    <t>Configurações</t>
  </si>
  <si>
    <t>Status Vendas</t>
  </si>
  <si>
    <t>Novo|Proposta|Negociação|Fechado|Perdido</t>
  </si>
  <si>
    <t>Status Financeiro</t>
  </si>
  <si>
    <t>Pendente|Recebido|Atrasado</t>
  </si>
  <si>
    <t>Origem</t>
  </si>
  <si>
    <t>WhatsApp|Instagram|Indicação|Site|Outro</t>
  </si>
  <si>
    <t>Responsável padrão</t>
  </si>
  <si>
    <t>Comercial</t>
  </si>
  <si>
    <t>Moeda</t>
  </si>
  <si>
    <t>BRL</t>
  </si>
  <si>
    <t>Versão</t>
  </si>
  <si>
    <t>1.0</t>
  </si>
  <si>
    <t>Uso</t>
  </si>
  <si>
    <t>Modelo gratuito - personalize para seu negócio</t>
  </si>
  <si>
    <t>ID</t>
  </si>
  <si>
    <t>Data</t>
  </si>
  <si>
    <t>Cliente</t>
  </si>
  <si>
    <t>Produto/Serviço</t>
  </si>
  <si>
    <t>Valor</t>
  </si>
  <si>
    <t>Status</t>
  </si>
  <si>
    <t>Responsável</t>
  </si>
  <si>
    <t>Próxima ação</t>
  </si>
  <si>
    <t>Data retorno</t>
  </si>
  <si>
    <t>V-001</t>
  </si>
  <si>
    <t>Atlas Engenharia</t>
  </si>
  <si>
    <t>WhatsApp</t>
  </si>
  <si>
    <t>Automação comercial</t>
  </si>
  <si>
    <t>Proposta</t>
  </si>
  <si>
    <t>Retornar proposta</t>
  </si>
  <si>
    <t>V-002</t>
  </si>
  <si>
    <t>Prisma Eventos</t>
  </si>
  <si>
    <t>Indicação</t>
  </si>
  <si>
    <t>Dashboard operacional</t>
  </si>
  <si>
    <t>Negociação</t>
  </si>
  <si>
    <t>Confirmar escopo</t>
  </si>
  <si>
    <t>V-003</t>
  </si>
  <si>
    <t>Studio Norte</t>
  </si>
  <si>
    <t>Instagram</t>
  </si>
  <si>
    <t>Automação de atendimento</t>
  </si>
  <si>
    <t>Fechado</t>
  </si>
  <si>
    <t>Iniciar projeto</t>
  </si>
  <si>
    <t>V-004</t>
  </si>
  <si>
    <t>Clínica Aurora</t>
  </si>
  <si>
    <t>Site</t>
  </si>
  <si>
    <t>Organização de leads</t>
  </si>
  <si>
    <t>Novo</t>
  </si>
  <si>
    <t>Fazer diagnóstico</t>
  </si>
  <si>
    <t>Contato</t>
  </si>
  <si>
    <t>Cidade</t>
  </si>
  <si>
    <t>Segmento</t>
  </si>
  <si>
    <t>Última compra</t>
  </si>
  <si>
    <t>Observações</t>
  </si>
  <si>
    <t>Mariana</t>
  </si>
  <si>
    <t>(11) 90000-0001</t>
  </si>
  <si>
    <t>Campinas</t>
  </si>
  <si>
    <t>Engenharia</t>
  </si>
  <si>
    <t>Interessada em automação comercial</t>
  </si>
  <si>
    <t>Carlos</t>
  </si>
  <si>
    <t>(11) 90000-0002</t>
  </si>
  <si>
    <t>Jundiaí</t>
  </si>
  <si>
    <t>Eventos</t>
  </si>
  <si>
    <t>Pico de demanda sazonal</t>
  </si>
  <si>
    <t>Bianca</t>
  </si>
  <si>
    <t>(11) 90000-0003</t>
  </si>
  <si>
    <t>São Paulo</t>
  </si>
  <si>
    <t>Design</t>
  </si>
  <si>
    <t>Projeto em andamento</t>
  </si>
  <si>
    <t>Renata</t>
  </si>
  <si>
    <t>(11) 90000-0004</t>
  </si>
  <si>
    <t>Itu</t>
  </si>
  <si>
    <t>Clínica</t>
  </si>
  <si>
    <t>Lead novo</t>
  </si>
  <si>
    <t>Descrição</t>
  </si>
  <si>
    <t>Tipo</t>
  </si>
  <si>
    <t>Vencimento</t>
  </si>
  <si>
    <t>F-001</t>
  </si>
  <si>
    <t>Entrada projeto</t>
  </si>
  <si>
    <t>Receita</t>
  </si>
  <si>
    <t>Recebido</t>
  </si>
  <si>
    <t>F-002</t>
  </si>
  <si>
    <t>Saldo projeto</t>
  </si>
  <si>
    <t>Pendente</t>
  </si>
  <si>
    <t>F-003</t>
  </si>
  <si>
    <t>FLUNEXT</t>
  </si>
  <si>
    <t>Ferramentas</t>
  </si>
  <si>
    <t>Despesa</t>
  </si>
  <si>
    <t>F-004</t>
  </si>
  <si>
    <t>Sinal proposta</t>
  </si>
  <si>
    <t>FLUNEXT ERP LITE — DASHBOARD</t>
  </si>
  <si>
    <t>Receita recebida</t>
  </si>
  <si>
    <t>A receber</t>
  </si>
  <si>
    <t>Vendas fechadas</t>
  </si>
  <si>
    <t>Pipeline aberto</t>
  </si>
  <si>
    <t>Quantidade</t>
  </si>
  <si>
    <t>Perdido</t>
  </si>
  <si>
    <t>Como usar: registre oportunidades em Vendas, clientes em Clientes e recebimentos/despesas em Financeiro. O Dashboard acompanha os registros.</t>
  </si>
</sst>
</file>

<file path=xl/styles.xml><?xml version="1.0" encoding="utf-8"?>
<styleSheet xmlns="http://schemas.openxmlformats.org/spreadsheetml/2006/main">
  <numFmts count="2">
    <numFmt numFmtId="164" formatCode="dd/mm/yyyy"/>
    <numFmt numFmtId="165" formatCode="R$ #,##0.00"/>
  </numFmts>
  <fonts count="5">
    <font>
      <sz val="11"/>
      <color theme="1"/>
      <name val="Calibri"/>
      <family val="2"/>
      <scheme val="minor"/>
    </font>
    <font>
      <b/>
      <sz val="20"/>
      <color rgb="FFFFFFFF"/>
      <name val="Calibri"/>
      <family val="2"/>
      <scheme val="minor"/>
    </font>
    <font>
      <b/>
      <sz val="11"/>
      <color rgb="FF9AA69D"/>
      <name val="Calibri"/>
      <family val="2"/>
      <scheme val="minor"/>
    </font>
    <font>
      <b/>
      <sz val="18"/>
      <color rgb="FF061006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50806"/>
        <bgColor indexed="64"/>
      </patternFill>
    </fill>
    <fill>
      <patternFill patternType="solid">
        <fgColor rgb="FF101813"/>
        <bgColor indexed="64"/>
      </patternFill>
    </fill>
    <fill>
      <patternFill patternType="solid">
        <fgColor rgb="FF45F000"/>
        <bgColor indexed="64"/>
      </patternFill>
    </fill>
    <fill>
      <patternFill patternType="solid">
        <fgColor rgb="FF0B110D"/>
        <bgColor indexed="64"/>
      </patternFill>
    </fill>
  </fills>
  <borders count="3">
    <border>
      <left/>
      <right/>
      <top/>
      <bottom/>
      <diagonal/>
    </border>
    <border>
      <left style="thin">
        <color rgb="FF203025"/>
      </left>
      <right style="thin">
        <color rgb="FF203025"/>
      </right>
      <top style="thin">
        <color rgb="FF203025"/>
      </top>
      <bottom style="thin">
        <color rgb="FF203025"/>
      </bottom>
      <diagonal/>
    </border>
    <border>
      <left style="thin">
        <color rgb="FF45F000"/>
      </left>
      <right style="thin">
        <color rgb="FF45F000"/>
      </right>
      <top style="thin">
        <color rgb="FF45F000"/>
      </top>
      <bottom style="thin">
        <color rgb="FF45F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4" fillId="5" borderId="1" xfId="0" applyFont="1" applyFill="1" applyBorder="1"/>
    <xf numFmtId="0" fontId="0" fillId="0" borderId="0" xfId="0" applyAlignment="1">
      <alignment wrapText="1"/>
    </xf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10"/>
  <c:chart>
    <c:title>
      <c:tx>
        <c:rich>
          <a:bodyPr/>
          <a:lstStyle/>
          <a:p>
            <a:pPr>
              <a:defRPr/>
            </a:pPr>
            <a:r>
              <a:rPr lang="en-US"/>
              <a:t>Pipeline por status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v>Pipeline</c:v>
          </c:tx>
          <c:spPr>
            <a:solidFill>
              <a:srgbClr val="45F000"/>
            </a:solidFill>
            <a:ln>
              <a:noFill/>
            </a:ln>
          </c:spPr>
          <c:cat>
            <c:strRef>
              <c:f>Dashboard!$A$11:$A$15</c:f>
              <c:strCache>
                <c:ptCount val="5"/>
                <c:pt idx="0">
                  <c:v>Novo</c:v>
                </c:pt>
                <c:pt idx="1">
                  <c:v>Proposta</c:v>
                </c:pt>
                <c:pt idx="2">
                  <c:v>Negociação</c:v>
                </c:pt>
                <c:pt idx="3">
                  <c:v>Fechado</c:v>
                </c:pt>
                <c:pt idx="4">
                  <c:v>Perdido</c:v>
                </c:pt>
              </c:strCache>
            </c:strRef>
          </c:cat>
          <c:val>
            <c:numRef>
              <c:f>Dashboard!$B$11:$B$15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axId val="50010001"/>
        <c:axId val="50010002"/>
      </c:barChart>
      <c:catAx>
        <c:axId val="50010001"/>
        <c:scaling>
          <c:orientation val="minMax"/>
        </c:scaling>
        <c:axPos val="b"/>
        <c:tickLblPos val="nextTo"/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</c:scaling>
        <c:axPos val="l"/>
        <c:majorGridlines/>
        <c:numFmt formatCode="General" sourceLinked="1"/>
        <c:tickLblPos val="nextTo"/>
        <c:crossAx val="50010001"/>
        <c:crosses val="autoZero"/>
        <c:crossBetween val="between"/>
      </c:valAx>
    </c:plotArea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9</xdr:row>
      <xdr:rowOff>0</xdr:rowOff>
    </xdr:from>
    <xdr:to>
      <xdr:col>7</xdr:col>
      <xdr:colOff>800100</xdr:colOff>
      <xdr:row>24</xdr:row>
      <xdr:rowOff>161925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8"/>
  <sheetViews>
    <sheetView tabSelected="1" workbookViewId="0"/>
  </sheetViews>
  <sheetFormatPr defaultRowHeight="15"/>
  <cols>
    <col min="1" max="8" width="16.7109375" customWidth="1"/>
  </cols>
  <sheetData>
    <row r="1" spans="1:8" ht="28" customHeight="1">
      <c r="A1" s="1" t="s">
        <v>90</v>
      </c>
      <c r="B1" s="1"/>
      <c r="C1" s="1"/>
      <c r="D1" s="1"/>
      <c r="E1" s="1"/>
      <c r="F1" s="1"/>
      <c r="G1" s="1"/>
      <c r="H1" s="1"/>
    </row>
    <row r="2" spans="1:8" ht="28" customHeight="1">
      <c r="A2" s="1"/>
      <c r="B2" s="1"/>
      <c r="C2" s="1"/>
      <c r="D2" s="1"/>
      <c r="E2" s="1"/>
      <c r="F2" s="1"/>
      <c r="G2" s="1"/>
      <c r="H2" s="1"/>
    </row>
    <row r="4" spans="1:8">
      <c r="A4" s="2" t="s">
        <v>91</v>
      </c>
      <c r="B4" s="2"/>
      <c r="C4" s="2" t="s">
        <v>92</v>
      </c>
      <c r="D4" s="2"/>
      <c r="E4" s="2" t="s">
        <v>93</v>
      </c>
      <c r="F4" s="2"/>
      <c r="G4" s="2" t="s">
        <v>94</v>
      </c>
      <c r="H4" s="2"/>
    </row>
    <row r="5" spans="1:8">
      <c r="A5" s="2"/>
      <c r="B5" s="2"/>
      <c r="C5" s="2"/>
      <c r="D5" s="2"/>
      <c r="E5" s="2"/>
      <c r="F5" s="2"/>
      <c r="G5" s="2"/>
      <c r="H5" s="2"/>
    </row>
    <row r="6" spans="1:8">
      <c r="A6" s="3">
        <f>SUMIFS(Financeiro!F2:F200,Financeiro!E2:E200,"Receita",Financeiro!G2:G200,"Recebido")</f>
        <v>0</v>
      </c>
      <c r="B6" s="3"/>
      <c r="C6" s="3">
        <f>SUMIFS(Financeiro!F2:F200,Financeiro!E2:E200,"Receita",Financeiro!G2:G200,"Pendente")</f>
        <v>0</v>
      </c>
      <c r="D6" s="3"/>
      <c r="E6" s="3">
        <f>COUNTIF(Vendas!G2:G200,"Fechado")</f>
        <v>0</v>
      </c>
      <c r="F6" s="3"/>
      <c r="G6" s="3">
        <f>COUNTIF(Vendas!G2:G200,"Novo")+COUNTIF(Vendas!G2:G200,"Proposta")+COUNTIF(Vendas!G2:G200,"Negociação")</f>
        <v>0</v>
      </c>
      <c r="H6" s="3"/>
    </row>
    <row r="7" spans="1:8">
      <c r="A7" s="3"/>
      <c r="B7" s="3"/>
      <c r="C7" s="3"/>
      <c r="D7" s="3"/>
      <c r="E7" s="3"/>
      <c r="F7" s="3"/>
      <c r="G7" s="3"/>
      <c r="H7" s="3"/>
    </row>
    <row r="10" spans="1:8">
      <c r="A10" s="4" t="s">
        <v>21</v>
      </c>
      <c r="B10" s="4" t="s">
        <v>95</v>
      </c>
    </row>
    <row r="11" spans="1:8">
      <c r="A11" t="s">
        <v>47</v>
      </c>
      <c r="B11">
        <f>COUNTIF(Vendas!G2:G200,"Novo")</f>
        <v>0</v>
      </c>
    </row>
    <row r="12" spans="1:8">
      <c r="A12" t="s">
        <v>29</v>
      </c>
      <c r="B12">
        <f>COUNTIF(Vendas!G2:G200,"Proposta")</f>
        <v>0</v>
      </c>
    </row>
    <row r="13" spans="1:8">
      <c r="A13" t="s">
        <v>35</v>
      </c>
      <c r="B13">
        <f>COUNTIF(Vendas!G2:G200,"Negociação")</f>
        <v>0</v>
      </c>
    </row>
    <row r="14" spans="1:8">
      <c r="A14" t="s">
        <v>41</v>
      </c>
      <c r="B14">
        <f>COUNTIF(Vendas!G2:G200,"Fechado")</f>
        <v>0</v>
      </c>
    </row>
    <row r="15" spans="1:8">
      <c r="A15" t="s">
        <v>96</v>
      </c>
      <c r="B15">
        <f>COUNTIF(Vendas!G2:G200,"Perdido")</f>
        <v>0</v>
      </c>
    </row>
    <row r="27" spans="1:8">
      <c r="A27" s="5" t="s">
        <v>97</v>
      </c>
      <c r="B27" s="5"/>
      <c r="C27" s="5"/>
      <c r="D27" s="5"/>
      <c r="E27" s="5"/>
      <c r="F27" s="5"/>
      <c r="G27" s="5"/>
      <c r="H27" s="5"/>
    </row>
    <row r="28" spans="1:8">
      <c r="A28" s="5"/>
      <c r="B28" s="5"/>
      <c r="C28" s="5"/>
      <c r="D28" s="5"/>
      <c r="E28" s="5"/>
      <c r="F28" s="5"/>
      <c r="G28" s="5"/>
      <c r="H28" s="5"/>
    </row>
  </sheetData>
  <mergeCells count="10">
    <mergeCell ref="A1:H2"/>
    <mergeCell ref="A4:B5"/>
    <mergeCell ref="C4:D5"/>
    <mergeCell ref="E4:F5"/>
    <mergeCell ref="G4:H5"/>
    <mergeCell ref="A6:B7"/>
    <mergeCell ref="C6:D7"/>
    <mergeCell ref="E6:F7"/>
    <mergeCell ref="G6:H7"/>
    <mergeCell ref="A27:H2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0.7109375" customWidth="1"/>
    <col min="2" max="2" width="12.7109375" customWidth="1"/>
    <col min="3" max="3" width="22.7109375" customWidth="1"/>
    <col min="4" max="4" width="14.7109375" customWidth="1"/>
    <col min="5" max="5" width="28.7109375" customWidth="1"/>
    <col min="6" max="6" width="14.7109375" customWidth="1"/>
    <col min="7" max="8" width="16.7109375" customWidth="1"/>
    <col min="9" max="9" width="28.7109375" customWidth="1"/>
    <col min="10" max="10" width="14.7109375" customWidth="1"/>
  </cols>
  <sheetData>
    <row r="1" spans="1:10">
      <c r="A1" s="4" t="s">
        <v>16</v>
      </c>
      <c r="B1" s="4" t="s">
        <v>17</v>
      </c>
      <c r="C1" s="4" t="s">
        <v>18</v>
      </c>
      <c r="D1" s="4" t="s">
        <v>6</v>
      </c>
      <c r="E1" s="4" t="s">
        <v>19</v>
      </c>
      <c r="F1" s="4" t="s">
        <v>20</v>
      </c>
      <c r="G1" s="4" t="s">
        <v>21</v>
      </c>
      <c r="H1" s="4" t="s">
        <v>22</v>
      </c>
      <c r="I1" s="4" t="s">
        <v>23</v>
      </c>
      <c r="J1" s="4" t="s">
        <v>24</v>
      </c>
    </row>
    <row r="2" spans="1:10">
      <c r="A2" t="s">
        <v>25</v>
      </c>
      <c r="B2" s="6">
        <v>46289.11053908825</v>
      </c>
      <c r="C2" t="s">
        <v>26</v>
      </c>
      <c r="D2" t="s">
        <v>27</v>
      </c>
      <c r="E2" t="s">
        <v>28</v>
      </c>
      <c r="F2" s="7">
        <v>1200</v>
      </c>
      <c r="G2" t="s">
        <v>29</v>
      </c>
      <c r="H2" t="s">
        <v>9</v>
      </c>
      <c r="I2" t="s">
        <v>30</v>
      </c>
      <c r="J2" s="6">
        <v>46296.11053908825</v>
      </c>
    </row>
    <row r="3" spans="1:10">
      <c r="A3" t="s">
        <v>31</v>
      </c>
      <c r="B3" s="6">
        <v>46291.11053908825</v>
      </c>
      <c r="C3" t="s">
        <v>32</v>
      </c>
      <c r="D3" t="s">
        <v>33</v>
      </c>
      <c r="E3" t="s">
        <v>34</v>
      </c>
      <c r="F3" s="7">
        <v>850</v>
      </c>
      <c r="G3" t="s">
        <v>35</v>
      </c>
      <c r="H3" t="s">
        <v>9</v>
      </c>
      <c r="I3" t="s">
        <v>36</v>
      </c>
      <c r="J3" s="6">
        <v>46295.11053908825</v>
      </c>
    </row>
    <row r="4" spans="1:10">
      <c r="A4" t="s">
        <v>37</v>
      </c>
      <c r="B4" s="6">
        <v>46292.11053908825</v>
      </c>
      <c r="C4" t="s">
        <v>38</v>
      </c>
      <c r="D4" t="s">
        <v>39</v>
      </c>
      <c r="E4" t="s">
        <v>40</v>
      </c>
      <c r="F4" s="7">
        <v>950</v>
      </c>
      <c r="G4" t="s">
        <v>41</v>
      </c>
      <c r="H4" t="s">
        <v>9</v>
      </c>
      <c r="I4" t="s">
        <v>42</v>
      </c>
      <c r="J4" s="6">
        <v>46297.11053908825</v>
      </c>
    </row>
    <row r="5" spans="1:10">
      <c r="A5" t="s">
        <v>43</v>
      </c>
      <c r="B5" s="6">
        <v>46294.11053908825</v>
      </c>
      <c r="C5" t="s">
        <v>44</v>
      </c>
      <c r="D5" t="s">
        <v>45</v>
      </c>
      <c r="E5" t="s">
        <v>46</v>
      </c>
      <c r="F5" s="7">
        <v>700</v>
      </c>
      <c r="G5" t="s">
        <v>47</v>
      </c>
      <c r="H5" t="s">
        <v>9</v>
      </c>
      <c r="I5" t="s">
        <v>48</v>
      </c>
      <c r="J5" s="6">
        <v>46296.11053908825</v>
      </c>
    </row>
  </sheetData>
  <autoFilter ref="A1:J200"/>
  <dataValidations count="2">
    <dataValidation type="list" allowBlank="1" showInputMessage="1" showErrorMessage="1" sqref="D2:D200">
      <formula1>"WhatsApp,Instagram,Indicação,Site,Outro"</formula1>
    </dataValidation>
    <dataValidation type="list" allowBlank="1" showInputMessage="1" showErrorMessage="1" sqref="G2:G200">
      <formula1>"Novo,Proposta,Negociação,Fechado,Perdido"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5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2.7109375" customWidth="1"/>
    <col min="2" max="3" width="18.7109375" customWidth="1"/>
    <col min="4" max="6" width="16.7109375" customWidth="1"/>
    <col min="7" max="7" width="38.7109375" customWidth="1"/>
  </cols>
  <sheetData>
    <row r="1" spans="1:7">
      <c r="A1" s="4" t="s">
        <v>18</v>
      </c>
      <c r="B1" s="4" t="s">
        <v>49</v>
      </c>
      <c r="C1" s="4" t="s">
        <v>27</v>
      </c>
      <c r="D1" s="4" t="s">
        <v>50</v>
      </c>
      <c r="E1" s="4" t="s">
        <v>51</v>
      </c>
      <c r="F1" s="4" t="s">
        <v>52</v>
      </c>
      <c r="G1" s="4" t="s">
        <v>53</v>
      </c>
    </row>
    <row r="2" spans="1:7">
      <c r="A2" t="s">
        <v>26</v>
      </c>
      <c r="B2" t="s">
        <v>54</v>
      </c>
      <c r="C2" t="s">
        <v>55</v>
      </c>
      <c r="D2" t="s">
        <v>56</v>
      </c>
      <c r="E2" t="s">
        <v>57</v>
      </c>
      <c r="F2" s="6">
        <v>46255.11053908825</v>
      </c>
      <c r="G2" t="s">
        <v>58</v>
      </c>
    </row>
    <row r="3" spans="1:7">
      <c r="A3" t="s">
        <v>32</v>
      </c>
      <c r="B3" t="s">
        <v>59</v>
      </c>
      <c r="C3" t="s">
        <v>60</v>
      </c>
      <c r="D3" t="s">
        <v>61</v>
      </c>
      <c r="E3" t="s">
        <v>62</v>
      </c>
      <c r="F3" s="6">
        <v>46270.11053908825</v>
      </c>
      <c r="G3" t="s">
        <v>63</v>
      </c>
    </row>
    <row r="4" spans="1:7">
      <c r="A4" t="s">
        <v>38</v>
      </c>
      <c r="B4" t="s">
        <v>64</v>
      </c>
      <c r="C4" t="s">
        <v>65</v>
      </c>
      <c r="D4" t="s">
        <v>66</v>
      </c>
      <c r="E4" t="s">
        <v>67</v>
      </c>
      <c r="F4" s="6">
        <v>46292.11053908825</v>
      </c>
      <c r="G4" t="s">
        <v>68</v>
      </c>
    </row>
    <row r="5" spans="1:7">
      <c r="A5" t="s">
        <v>44</v>
      </c>
      <c r="B5" t="s">
        <v>69</v>
      </c>
      <c r="C5" t="s">
        <v>70</v>
      </c>
      <c r="D5" t="s">
        <v>71</v>
      </c>
      <c r="E5" t="s">
        <v>72</v>
      </c>
      <c r="G5" t="s">
        <v>73</v>
      </c>
    </row>
  </sheetData>
  <autoFilter ref="A1:G200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5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0.7109375" customWidth="1"/>
    <col min="2" max="2" width="12.7109375" customWidth="1"/>
    <col min="3" max="3" width="22.7109375" customWidth="1"/>
    <col min="4" max="4" width="28.7109375" customWidth="1"/>
    <col min="5" max="5" width="12.7109375" customWidth="1"/>
    <col min="6" max="8" width="14.7109375" customWidth="1"/>
  </cols>
  <sheetData>
    <row r="1" spans="1:8">
      <c r="A1" s="4" t="s">
        <v>16</v>
      </c>
      <c r="B1" s="4" t="s">
        <v>17</v>
      </c>
      <c r="C1" s="4" t="s">
        <v>18</v>
      </c>
      <c r="D1" s="4" t="s">
        <v>74</v>
      </c>
      <c r="E1" s="4" t="s">
        <v>75</v>
      </c>
      <c r="F1" s="4" t="s">
        <v>20</v>
      </c>
      <c r="G1" s="4" t="s">
        <v>21</v>
      </c>
      <c r="H1" s="4" t="s">
        <v>76</v>
      </c>
    </row>
    <row r="2" spans="1:8">
      <c r="A2" t="s">
        <v>77</v>
      </c>
      <c r="B2" s="6">
        <v>46292.11053908825</v>
      </c>
      <c r="C2" t="s">
        <v>38</v>
      </c>
      <c r="D2" t="s">
        <v>78</v>
      </c>
      <c r="E2" t="s">
        <v>79</v>
      </c>
      <c r="F2" s="7">
        <v>475</v>
      </c>
      <c r="G2" t="s">
        <v>80</v>
      </c>
      <c r="H2" s="6">
        <v>46292.11053908825</v>
      </c>
    </row>
    <row r="3" spans="1:8">
      <c r="A3" t="s">
        <v>81</v>
      </c>
      <c r="B3" s="6">
        <v>46295.11053908825</v>
      </c>
      <c r="C3" t="s">
        <v>38</v>
      </c>
      <c r="D3" t="s">
        <v>82</v>
      </c>
      <c r="E3" t="s">
        <v>79</v>
      </c>
      <c r="F3" s="7">
        <v>475</v>
      </c>
      <c r="G3" t="s">
        <v>83</v>
      </c>
      <c r="H3" s="6">
        <v>46300.11053908825</v>
      </c>
    </row>
    <row r="4" spans="1:8">
      <c r="A4" t="s">
        <v>84</v>
      </c>
      <c r="B4" s="6">
        <v>46294.11053908825</v>
      </c>
      <c r="C4" t="s">
        <v>85</v>
      </c>
      <c r="D4" t="s">
        <v>86</v>
      </c>
      <c r="E4" t="s">
        <v>87</v>
      </c>
      <c r="F4" s="7">
        <v>80</v>
      </c>
      <c r="G4" t="s">
        <v>80</v>
      </c>
      <c r="H4" s="6">
        <v>46294.11053908825</v>
      </c>
    </row>
    <row r="5" spans="1:8">
      <c r="A5" t="s">
        <v>88</v>
      </c>
      <c r="B5" s="6">
        <v>46295.11053908825</v>
      </c>
      <c r="C5" t="s">
        <v>32</v>
      </c>
      <c r="D5" t="s">
        <v>89</v>
      </c>
      <c r="E5" t="s">
        <v>79</v>
      </c>
      <c r="F5" s="7">
        <v>300</v>
      </c>
      <c r="G5" t="s">
        <v>83</v>
      </c>
      <c r="H5" s="6">
        <v>46297.11053908825</v>
      </c>
    </row>
  </sheetData>
  <autoFilter ref="A1:H200"/>
  <dataValidations count="2">
    <dataValidation type="list" allowBlank="1" showInputMessage="1" showErrorMessage="1" sqref="E2:E200">
      <formula1>"Receita,Despesa"</formula1>
    </dataValidation>
    <dataValidation type="list" allowBlank="1" showInputMessage="1" showErrorMessage="1" sqref="G2:G200">
      <formula1>"Pendente,Recebido,Atrasado"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4.7109375" customWidth="1"/>
    <col min="2" max="2" width="44.7109375" customWidth="1"/>
  </cols>
  <sheetData>
    <row r="1" spans="1:2">
      <c r="A1" s="4" t="s">
        <v>0</v>
      </c>
      <c r="B1" s="4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Vendas</vt:lpstr>
      <vt:lpstr>Clientes</vt:lpstr>
      <vt:lpstr>Financeiro</vt:lpstr>
      <vt:lpstr>Config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2026-09-30T05:39:10Z</dcterms:created>
  <dcterms:modified xsi:type="dcterms:W3CDTF">2026-09-30T05:39:10Z</dcterms:modified>
</cp:coreProperties>
</file>